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54" windowHeight="10827"/>
  </bookViews>
  <sheets>
    <sheet name="404教室" sheetId="1" r:id="rId1"/>
    <sheet name="407教室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<sst xmlns="http://schemas.openxmlformats.org/spreadsheetml/2006/main" count="214" uniqueCount="112">
  <si>
    <t>404实验室改造清单</t>
  </si>
  <si>
    <t>序号</t>
  </si>
  <si>
    <t>内容</t>
  </si>
  <si>
    <t>项目特征</t>
  </si>
  <si>
    <t>单位</t>
  </si>
  <si>
    <t>数量</t>
  </si>
  <si>
    <t>综合单价
（含1%税）</t>
  </si>
  <si>
    <t>合计</t>
  </si>
  <si>
    <t>备注</t>
  </si>
  <si>
    <t>拆除木踢脚线</t>
  </si>
  <si>
    <t>1、拆除:木踢脚线
2、建筑垃圾清运到院内指定堆放点，残值自行考虑，外运单独列项
3、拆除内容需与现场实际相符</t>
  </si>
  <si>
    <t>m</t>
  </si>
  <si>
    <t>管线开槽</t>
  </si>
  <si>
    <t>1、100mm＜槽宽≤300mm
2、砼/钢筋砼柱、墙开槽
3、开槽方式、槽深综合考虑</t>
  </si>
  <si>
    <t>地板拆除</t>
  </si>
  <si>
    <t>1.拆除部位：原有木地板，厚度综合考虑
2.建筑垃圾清运到院内指定堆放点，残值自行考虑，外运单独列项
3.拆除内容需与现场实际相符</t>
  </si>
  <si>
    <t>㎡</t>
  </si>
  <si>
    <t>地插拆除</t>
  </si>
  <si>
    <t>1、拆除开关、插座
2、综合考虑规格型号
3、完成拆除的其他一切相关工程内容及材料费用</t>
  </si>
  <si>
    <t>个</t>
  </si>
  <si>
    <t>墙面漆出新（颜色综合考虑）</t>
  </si>
  <si>
    <t>1、墙柱面漆二道（颜色综合考虑）
2、破损部位修补
3、已包含3.6米以内的移动、简易脚手架费用等
4、建筑垃圾清运到院内指定堆放点，残值自行考虑，外运单独列项</t>
  </si>
  <si>
    <t>遮光卷帘</t>
  </si>
  <si>
    <t>1、尺寸1200*2500
2、防火阻燃半遮光卷帘
3、含窗帘杆及配件</t>
  </si>
  <si>
    <t>套</t>
  </si>
  <si>
    <t>自流平楼地面</t>
  </si>
  <si>
    <t>仿地毯塑胶地板基层
1、水泥自流平
2、1:3水泥砂浆找平层，厚度满足现场要求
3、界面剂一道</t>
  </si>
  <si>
    <t>仿地毯塑胶地面</t>
  </si>
  <si>
    <t>仿地毯塑胶地面层
1、RF-01仿地毯塑胶
2、专用胶垫</t>
  </si>
  <si>
    <t>不锈钢踢脚线</t>
  </si>
  <si>
    <t>1、踢脚线高度：40mm
2、基层材料种类、规格：阻燃板基层
3、面层材料品种、规格、颜色：1.2mm灰钛不锈钢踢脚线</t>
  </si>
  <si>
    <t>顶灯</t>
  </si>
  <si>
    <t>1.名称:平板灯
2.规格:38W，4000K
3.:含盖板、金属软管安装</t>
  </si>
  <si>
    <t>插座换新</t>
  </si>
  <si>
    <t>拆除原有插座，安装新插座
1.名称:单相二极和三极组合插座(普通,防水)
2.规格:220V,10A
3.安装方式:暗装</t>
  </si>
  <si>
    <t>网络电脑地插</t>
  </si>
  <si>
    <t>1.名称:二级三极地插、网络地插一组
2.规格:220V,16A（滑盖式）
3.安装方式:暗装，含底盒</t>
  </si>
  <si>
    <t>电源配线</t>
  </si>
  <si>
    <t>1、配线形式:管内穿线
2、规格:BV2.5mm2</t>
  </si>
  <si>
    <t>电源线管</t>
  </si>
  <si>
    <t>1.名称:配管
2.材质:PVC
3.规格:20
4.配置形式:暗配</t>
  </si>
  <si>
    <t>超6类非屏蔽双绞线</t>
  </si>
  <si>
    <t>1.名称:网线
2.规格:UTP.C6
3.敷设方式:穿管敷设含线路测试</t>
  </si>
  <si>
    <t>网线线管</t>
  </si>
  <si>
    <t>1.名称:配管
2.材质:PVC
3.规格:32
4.配置形式:暗配</t>
  </si>
  <si>
    <t>网络机组柜</t>
  </si>
  <si>
    <t>1.600*1200*1800服务器机柜
2.48口千兆交换机
3.AC控制器9单口8位模块)
4.48口配线架，编扎固定双绞缆线、卡线
5.开箱检查、清洁、定位安装、互联、接口检查</t>
  </si>
  <si>
    <t>建筑垃圾清运</t>
  </si>
  <si>
    <t>1、垃圾清运</t>
  </si>
  <si>
    <t>项</t>
  </si>
  <si>
    <t>室内成品保护</t>
  </si>
  <si>
    <t>1、成品塑料保护膜、瓦楞纸皮等</t>
  </si>
  <si>
    <t>投标人：</t>
  </si>
  <si>
    <t>（公章）</t>
  </si>
  <si>
    <t>日期：</t>
  </si>
  <si>
    <t>联系方式：</t>
  </si>
  <si>
    <t>407教室改造清单</t>
  </si>
  <si>
    <t>拆除</t>
  </si>
  <si>
    <t>砌体拆除</t>
  </si>
  <si>
    <t>1、砌体拆除
2、综合考虑砌体材质、厚度及拆除方式
3、建筑垃圾清运到院内指定堆放点，残值自行考虑，外运单独列项</t>
  </si>
  <si>
    <t>m³</t>
  </si>
  <si>
    <t>拆除各类天花吊顶（含龙骨）</t>
  </si>
  <si>
    <t>1、拆除各类天花面层及吊杆龙骨，包括不限于硅钙板、铝扣板、石膏板等
2、吊筋、龙骨残值施工单位回收
3、已包含3.6米以内的移动、简易脚手架费用等
4、建筑垃圾清运到院内指定堆放点，残值自行考虑，外运单独列项</t>
  </si>
  <si>
    <t>装饰装修</t>
  </si>
  <si>
    <t>石膏板吊顶（含龙骨）</t>
  </si>
  <si>
    <t>1、制作安装轻钢/木龙骨，扣件及基层综合考虑
2、石膏板安装
3、规格尺寸综合考虑
4、安装封边条，综合考虑开孔、检查口等
5、已包含3.6米以内的移动、简易脚手架费用等</t>
  </si>
  <si>
    <t>吊顶喷刷涂料</t>
  </si>
  <si>
    <t>1、批腻子两遍
2、两遍白色无机涂料</t>
  </si>
  <si>
    <t>石膏板隔墙</t>
  </si>
  <si>
    <t>石膏板隔墙
1、龙骨材料种类、规格、中距：C100系列轻钢龙骨配套体系，竖龙骨间距400mm；
2、隔离层材料种类、规格：龙骨内填充隔音玻璃棉厚50mm；
3、面层材料品种、规格、颜色：双层双面封12mm纸面石膏板(耐火极限1.1h)
4、不区分厚度，综合考虑报价
5、钉眼除锈，板缝粘胶带，清油封底，涂料（另计）
6、工程量按单面垂直投影面积计算；</t>
  </si>
  <si>
    <t>石膏板造型墙</t>
  </si>
  <si>
    <t>石膏板造型
1、木龙骨+9厘板基层+9.5mm石膏板
2、钉眼除锈，板缝粘胶带，清油封底，涂料</t>
  </si>
  <si>
    <t>隔墙喷刷涂料</t>
  </si>
  <si>
    <t>矿棉板吊顶</t>
  </si>
  <si>
    <t>1、制作安装轻钢/木龙骨，扣件及基层综合考虑
2、矿棉板安装
3、规格尺寸600*600
4、安装封边条，综合考虑开孔、检查口等
5、已包含3.6米以内的移动、简易脚手架费用等</t>
  </si>
  <si>
    <t>1、踢脚线高度：40mm
2、基层材料种类、规格：阻燃板基层
3、面层材料品种、规格、颜色：1.2mm灰钛不锈钢踢脚</t>
  </si>
  <si>
    <t>玻璃隔断</t>
  </si>
  <si>
    <t>1、边框材料种类、规格：40mm黑色边框
2、玻璃品种、规格、颜色：12mm超白钢化玻璃
3、嵌缝、塞口</t>
  </si>
  <si>
    <t>洽谈室玻璃门</t>
  </si>
  <si>
    <t>1、成品单扇玻璃门；
2、门洞尺寸：暂定900*2200
3、黑钛不锈钢门套、门执手(与门套金属同色)等均包含在综合单价中
4、品牌、样式、效果均应满足建设方要求；</t>
  </si>
  <si>
    <t>会议室玻璃门</t>
  </si>
  <si>
    <t>入户玻璃双开前门</t>
  </si>
  <si>
    <t>1、12厘钢化玻璃
2、规格:1885*2200
3、门扇:12厘钢化玻璃
4、含门夹、拉手、地弹簧、门锁所有五金件等一切配件及连接固定件</t>
  </si>
  <si>
    <t>入户玻璃后门（含普通门锁）</t>
  </si>
  <si>
    <t>1、12厘钢化玻璃
2、规格:1360*2200
3、门扇:12厘钢化玻璃
4、含门夹、拉手、地弹簧、门锁所有五金件等一切配件及连接固定件</t>
  </si>
  <si>
    <t>亚克力烤漆字</t>
  </si>
  <si>
    <t>1、8mm厚度
2、亚克力板雕刻字，整体烤漆</t>
  </si>
  <si>
    <t>cm</t>
  </si>
  <si>
    <t>超白壁挂式磁性钢化玻璃白板</t>
  </si>
  <si>
    <t>1、尺寸100*200cm</t>
  </si>
  <si>
    <t>电气设备</t>
  </si>
  <si>
    <t>出入口识别设备 读卡器</t>
  </si>
  <si>
    <t>1.开箱检查、设备初验
2.安装设备、调整
3.系统调试
4.完成出入口识别设备安装的其他一切相关工作内容及材料费用</t>
  </si>
  <si>
    <t>台</t>
  </si>
  <si>
    <t>出门按钮</t>
  </si>
  <si>
    <t>1.面板安装
2.接线、调试
3.凿孔洞及修补
4.系统调试
5.完成面板安装的其他一切相关工程内容及材料费用</t>
  </si>
  <si>
    <t>10cm宽线条灯</t>
  </si>
  <si>
    <t>1、24v线条灯10cm宽
2、灯带铝槽，打孔安装，含配套驱动及所有附件</t>
  </si>
  <si>
    <t>20cm宽线条灯</t>
  </si>
  <si>
    <t>1、24v线条灯20cm宽线条灯
2、灯带铝槽，打孔安装，含配套驱动及所有附件</t>
  </si>
  <si>
    <t>灯带</t>
  </si>
  <si>
    <t>1.24v-12w灯带
2.安装方式:含配套驱动及所有附件</t>
  </si>
  <si>
    <t>筒灯</t>
  </si>
  <si>
    <t>1.名称:9w内嵌筒灯
2.规格:10.4*4.1cm
3.:含盖板、金属软管安装</t>
  </si>
  <si>
    <t>装饰灯</t>
  </si>
  <si>
    <t>1.名称:内嵌射灯
2.规格:10W  4000K
3.:含盖板、金属软管安装</t>
  </si>
  <si>
    <t>空调配线</t>
  </si>
  <si>
    <t>1、配线形式:管内穿线
2、规格:BV6mm2</t>
  </si>
  <si>
    <t>网线及线管</t>
  </si>
  <si>
    <r>
      <rPr>
        <sz val="10"/>
        <color theme="1"/>
        <rFont val="宋体"/>
        <charset val="134"/>
        <scheme val="minor"/>
      </rPr>
      <t>1.600*1200*1800服务器机</t>
    </r>
    <r>
      <rPr>
        <sz val="10"/>
        <color theme="1"/>
        <rFont val="宋体"/>
        <charset val="134"/>
        <scheme val="minor"/>
      </rPr>
      <t>柜
2.48口千兆交换机
3.AC控制器9单口8位模块)
4.48口配线架，编扎固定双绞缆线、卡线
5.开箱检查、清洁、定位安装、互联、接口检查</t>
    </r>
  </si>
  <si>
    <t>其他</t>
  </si>
  <si>
    <t>投标人：（公章）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</si>
</sst>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176" fontId="0" fillId="0" borderId="1" xfId="0" applyNumberForma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76" fontId="3" fillId="0" borderId="5" xfId="0" applyNumberFormat="1" applyFon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B29" sqref="B29"/>
    </sheetView>
  </sheetViews>
  <sheetFormatPr defaultColWidth="9" defaultRowHeight="12.9" outlineLevelCol="7"/>
  <cols>
    <col min="1" max="1" width="9" style="34"/>
    <col min="2" max="2" width="16.3761467889908" customWidth="1"/>
    <col min="3" max="3" width="31" customWidth="1"/>
    <col min="4" max="4" width="9" style="34"/>
    <col min="5" max="5" width="9" style="33"/>
    <col min="6" max="6" width="10.2477064220183" style="33" customWidth="1"/>
    <col min="7" max="7" width="10.3761467889908" style="33"/>
    <col min="8" max="8" width="11.5045871559633" customWidth="1"/>
  </cols>
  <sheetData>
    <row r="1" ht="29.1" customHeight="1" spans="1:8">
      <c r="A1" s="35" t="s">
        <v>0</v>
      </c>
      <c r="B1" s="35"/>
      <c r="C1" s="35"/>
      <c r="D1" s="35"/>
      <c r="E1" s="35"/>
      <c r="F1" s="35"/>
      <c r="G1" s="35"/>
      <c r="H1" s="35"/>
    </row>
    <row r="2" ht="24.45" spans="1:8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5" t="s">
        <v>8</v>
      </c>
    </row>
    <row r="3" ht="56.1" customHeight="1" spans="1:8">
      <c r="A3" s="5">
        <v>1</v>
      </c>
      <c r="B3" s="5" t="s">
        <v>9</v>
      </c>
      <c r="C3" s="9" t="s">
        <v>10</v>
      </c>
      <c r="D3" s="5" t="s">
        <v>11</v>
      </c>
      <c r="E3" s="6">
        <f>6.75*2+8.215*2</f>
        <v>29.93</v>
      </c>
      <c r="F3" s="6"/>
      <c r="G3" s="10"/>
      <c r="H3" s="11"/>
    </row>
    <row r="4" ht="45" customHeight="1" spans="1:8">
      <c r="A4" s="5">
        <v>2</v>
      </c>
      <c r="B4" s="5" t="s">
        <v>12</v>
      </c>
      <c r="C4" s="9" t="s">
        <v>13</v>
      </c>
      <c r="D4" s="5" t="s">
        <v>11</v>
      </c>
      <c r="E4" s="6">
        <v>100</v>
      </c>
      <c r="F4" s="6"/>
      <c r="G4" s="10"/>
      <c r="H4" s="11"/>
    </row>
    <row r="5" ht="60" customHeight="1" spans="1:8">
      <c r="A5" s="5">
        <v>3</v>
      </c>
      <c r="B5" s="5" t="s">
        <v>14</v>
      </c>
      <c r="C5" s="9" t="s">
        <v>15</v>
      </c>
      <c r="D5" s="5" t="s">
        <v>16</v>
      </c>
      <c r="E5" s="10">
        <f>6.75*8.215</f>
        <v>55.45125</v>
      </c>
      <c r="F5" s="10"/>
      <c r="G5" s="10"/>
      <c r="H5" s="11"/>
    </row>
    <row r="6" ht="54" customHeight="1" spans="1:8">
      <c r="A6" s="5">
        <v>4</v>
      </c>
      <c r="B6" s="5" t="s">
        <v>17</v>
      </c>
      <c r="C6" s="9" t="s">
        <v>18</v>
      </c>
      <c r="D6" s="5" t="s">
        <v>19</v>
      </c>
      <c r="E6" s="10">
        <v>80</v>
      </c>
      <c r="F6" s="10"/>
      <c r="G6" s="10"/>
      <c r="H6" s="11"/>
    </row>
    <row r="7" ht="80.1" customHeight="1" spans="1:8">
      <c r="A7" s="5">
        <v>5</v>
      </c>
      <c r="B7" s="12" t="s">
        <v>20</v>
      </c>
      <c r="C7" s="9" t="s">
        <v>21</v>
      </c>
      <c r="D7" s="5" t="s">
        <v>16</v>
      </c>
      <c r="E7" s="6">
        <f>((6.75*2+8.215*2)*3.32)+(8.215*6.75)-(2.45*2.03*2)-(2.1*1.5*2)-(1.1*0.8*3)-(4*1.21)</f>
        <v>131.09185</v>
      </c>
      <c r="F7" s="6"/>
      <c r="G7" s="10"/>
      <c r="H7" s="11"/>
    </row>
    <row r="8" ht="44.1" customHeight="1" spans="1:8">
      <c r="A8" s="5">
        <v>6</v>
      </c>
      <c r="B8" s="5" t="s">
        <v>22</v>
      </c>
      <c r="C8" s="9" t="s">
        <v>23</v>
      </c>
      <c r="D8" s="5" t="s">
        <v>24</v>
      </c>
      <c r="E8" s="10">
        <v>4</v>
      </c>
      <c r="F8" s="10"/>
      <c r="G8" s="10"/>
      <c r="H8" s="11"/>
    </row>
    <row r="9" ht="61.15" spans="1:8">
      <c r="A9" s="5">
        <v>7</v>
      </c>
      <c r="B9" s="17" t="s">
        <v>25</v>
      </c>
      <c r="C9" s="18" t="s">
        <v>26</v>
      </c>
      <c r="D9" s="5" t="s">
        <v>16</v>
      </c>
      <c r="E9" s="10">
        <f>7.75*8.215</f>
        <v>63.66625</v>
      </c>
      <c r="F9" s="10"/>
      <c r="G9" s="10"/>
      <c r="H9" s="9"/>
    </row>
    <row r="10" ht="39.95" customHeight="1" spans="1:8">
      <c r="A10" s="5">
        <v>8</v>
      </c>
      <c r="B10" s="17" t="s">
        <v>27</v>
      </c>
      <c r="C10" s="18" t="s">
        <v>28</v>
      </c>
      <c r="D10" s="5" t="s">
        <v>16</v>
      </c>
      <c r="E10" s="10">
        <f>E9</f>
        <v>63.66625</v>
      </c>
      <c r="F10" s="10"/>
      <c r="G10" s="10"/>
      <c r="H10" s="9"/>
    </row>
    <row r="11" ht="51" customHeight="1" spans="1:8">
      <c r="A11" s="5">
        <v>9</v>
      </c>
      <c r="B11" s="17" t="s">
        <v>29</v>
      </c>
      <c r="C11" s="18" t="s">
        <v>30</v>
      </c>
      <c r="D11" s="17" t="s">
        <v>11</v>
      </c>
      <c r="E11" s="10">
        <f>E3</f>
        <v>29.93</v>
      </c>
      <c r="F11" s="10"/>
      <c r="G11" s="10"/>
      <c r="H11" s="11"/>
    </row>
    <row r="12" ht="42" customHeight="1" spans="1:8">
      <c r="A12" s="5">
        <v>10</v>
      </c>
      <c r="B12" s="17" t="s">
        <v>31</v>
      </c>
      <c r="C12" s="18" t="s">
        <v>32</v>
      </c>
      <c r="D12" s="17" t="s">
        <v>24</v>
      </c>
      <c r="E12" s="10">
        <v>9</v>
      </c>
      <c r="F12" s="17"/>
      <c r="G12" s="10"/>
      <c r="H12" s="18"/>
    </row>
    <row r="13" ht="66" customHeight="1" spans="1:8">
      <c r="A13" s="5">
        <v>11</v>
      </c>
      <c r="B13" s="5" t="s">
        <v>33</v>
      </c>
      <c r="C13" s="9" t="s">
        <v>34</v>
      </c>
      <c r="D13" s="5" t="s">
        <v>19</v>
      </c>
      <c r="E13" s="10">
        <v>18</v>
      </c>
      <c r="F13" s="10"/>
      <c r="G13" s="10"/>
      <c r="H13" s="18"/>
    </row>
    <row r="14" ht="42.95" customHeight="1" spans="1:8">
      <c r="A14" s="5">
        <v>12</v>
      </c>
      <c r="B14" s="5" t="s">
        <v>35</v>
      </c>
      <c r="C14" s="9" t="s">
        <v>36</v>
      </c>
      <c r="D14" s="5" t="s">
        <v>19</v>
      </c>
      <c r="E14" s="10">
        <v>34</v>
      </c>
      <c r="F14" s="10"/>
      <c r="G14" s="10"/>
      <c r="H14" s="5"/>
    </row>
    <row r="15" ht="30" customHeight="1" spans="1:8">
      <c r="A15" s="5">
        <v>13</v>
      </c>
      <c r="B15" s="5" t="s">
        <v>37</v>
      </c>
      <c r="C15" s="9" t="s">
        <v>38</v>
      </c>
      <c r="D15" s="5" t="s">
        <v>11</v>
      </c>
      <c r="E15" s="6">
        <v>450</v>
      </c>
      <c r="F15" s="6"/>
      <c r="G15" s="6"/>
      <c r="H15" s="5"/>
    </row>
    <row r="16" ht="54" customHeight="1" spans="1:8">
      <c r="A16" s="5">
        <v>14</v>
      </c>
      <c r="B16" s="5" t="s">
        <v>39</v>
      </c>
      <c r="C16" s="9" t="s">
        <v>40</v>
      </c>
      <c r="D16" s="5" t="s">
        <v>11</v>
      </c>
      <c r="E16" s="6">
        <v>200</v>
      </c>
      <c r="F16" s="6"/>
      <c r="G16" s="6"/>
      <c r="H16" s="5"/>
    </row>
    <row r="17" ht="39" customHeight="1" spans="1:8">
      <c r="A17" s="5">
        <v>15</v>
      </c>
      <c r="B17" s="5" t="s">
        <v>41</v>
      </c>
      <c r="C17" s="9" t="s">
        <v>42</v>
      </c>
      <c r="D17" s="5" t="s">
        <v>11</v>
      </c>
      <c r="E17" s="6">
        <v>450</v>
      </c>
      <c r="F17" s="6"/>
      <c r="G17" s="6"/>
      <c r="H17" s="5"/>
    </row>
    <row r="18" ht="51.95" customHeight="1" spans="1:8">
      <c r="A18" s="5">
        <v>16</v>
      </c>
      <c r="B18" s="5" t="s">
        <v>43</v>
      </c>
      <c r="C18" s="9" t="s">
        <v>44</v>
      </c>
      <c r="D18" s="5" t="s">
        <v>11</v>
      </c>
      <c r="E18" s="6">
        <v>300</v>
      </c>
      <c r="F18" s="6"/>
      <c r="G18" s="6"/>
      <c r="H18" s="5"/>
    </row>
    <row r="19" ht="97.15" customHeight="1" spans="1:8">
      <c r="A19" s="5">
        <v>17</v>
      </c>
      <c r="B19" s="5" t="s">
        <v>45</v>
      </c>
      <c r="C19" s="30" t="s">
        <v>46</v>
      </c>
      <c r="D19" s="5" t="s">
        <v>24</v>
      </c>
      <c r="E19" s="6">
        <v>1</v>
      </c>
      <c r="F19" s="6"/>
      <c r="G19" s="6"/>
      <c r="H19" s="5"/>
    </row>
    <row r="20" ht="27.95" customHeight="1" spans="1:8">
      <c r="A20" s="5">
        <v>18</v>
      </c>
      <c r="B20" s="5" t="s">
        <v>47</v>
      </c>
      <c r="C20" s="9" t="s">
        <v>48</v>
      </c>
      <c r="D20" s="5" t="s">
        <v>49</v>
      </c>
      <c r="E20" s="6">
        <v>1</v>
      </c>
      <c r="F20" s="6"/>
      <c r="G20" s="6"/>
      <c r="H20" s="5"/>
    </row>
    <row r="21" ht="27.95" customHeight="1" spans="1:8">
      <c r="A21" s="5">
        <v>19</v>
      </c>
      <c r="B21" s="5" t="s">
        <v>50</v>
      </c>
      <c r="C21" s="11" t="s">
        <v>51</v>
      </c>
      <c r="D21" s="5" t="s">
        <v>49</v>
      </c>
      <c r="E21" s="6">
        <v>1</v>
      </c>
      <c r="F21" s="6"/>
      <c r="G21" s="6"/>
      <c r="H21" s="5"/>
    </row>
    <row r="22" s="1" customFormat="1" ht="30" customHeight="1" spans="1:8">
      <c r="A22" s="7"/>
      <c r="B22" s="16"/>
      <c r="C22" s="7" t="s">
        <v>7</v>
      </c>
      <c r="D22" s="7"/>
      <c r="E22" s="15"/>
      <c r="F22" s="15"/>
      <c r="G22" s="15"/>
      <c r="H22" s="16"/>
    </row>
    <row r="24" spans="1:8">
      <c r="A24" s="34" t="s">
        <v>52</v>
      </c>
      <c r="B24" s="36" t="s">
        <v>53</v>
      </c>
    </row>
    <row r="26" spans="1:8">
      <c r="A26" s="34" t="s">
        <v>54</v>
      </c>
    </row>
    <row r="28" spans="1:8">
      <c r="A28" s="34" t="s">
        <v>55</v>
      </c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6"/>
  <sheetViews>
    <sheetView topLeftCell="A43" workbookViewId="0">
      <selection activeCell="A56" sqref="A56"/>
    </sheetView>
  </sheetViews>
  <sheetFormatPr defaultColWidth="9" defaultRowHeight="12.9" outlineLevelCol="7"/>
  <cols>
    <col min="2" max="2" width="16.2477064220184" customWidth="1"/>
    <col min="3" max="3" width="28.7522935779816" customWidth="1"/>
    <col min="7" max="7" width="12.3761467889908" customWidth="1"/>
  </cols>
  <sheetData>
    <row r="1" ht="29.1" customHeight="1" spans="1:8">
      <c r="A1" s="3" t="s">
        <v>56</v>
      </c>
      <c r="B1" s="3"/>
      <c r="C1" s="3"/>
      <c r="D1" s="3"/>
      <c r="E1" s="4"/>
      <c r="F1" s="4"/>
      <c r="G1" s="4"/>
      <c r="H1" s="3"/>
    </row>
    <row r="2" ht="36.7" spans="1:8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5" t="s">
        <v>8</v>
      </c>
    </row>
    <row r="3" s="1" customFormat="1" ht="18" customHeight="1" spans="1:8">
      <c r="A3" s="7"/>
      <c r="B3" s="7" t="s">
        <v>57</v>
      </c>
      <c r="C3" s="7"/>
      <c r="D3" s="7"/>
      <c r="E3" s="8"/>
      <c r="G3" s="8"/>
      <c r="H3" s="7"/>
    </row>
    <row r="4" ht="54" customHeight="1" spans="1:8">
      <c r="A4" s="5">
        <v>1</v>
      </c>
      <c r="B4" s="5" t="s">
        <v>9</v>
      </c>
      <c r="C4" s="9" t="s">
        <v>10</v>
      </c>
      <c r="D4" s="5" t="s">
        <v>11</v>
      </c>
      <c r="E4" s="6">
        <f>6.665*2+16.56*2-(1.885+1.36)</f>
        <v>43.205</v>
      </c>
      <c r="F4" s="6"/>
      <c r="G4" s="10"/>
      <c r="H4" s="11"/>
    </row>
    <row r="5" ht="54" customHeight="1" spans="1:8">
      <c r="A5" s="5">
        <v>2</v>
      </c>
      <c r="B5" s="5" t="s">
        <v>58</v>
      </c>
      <c r="C5" s="9" t="s">
        <v>59</v>
      </c>
      <c r="D5" s="5" t="s">
        <v>60</v>
      </c>
      <c r="E5" s="6">
        <f>(1.885-1.36)*2.2*0.2</f>
        <v>0.231</v>
      </c>
      <c r="F5" s="6"/>
      <c r="G5" s="10"/>
      <c r="H5" s="11"/>
    </row>
    <row r="6" ht="54" customHeight="1" spans="1:8">
      <c r="A6" s="5">
        <v>3</v>
      </c>
      <c r="B6" s="5" t="s">
        <v>14</v>
      </c>
      <c r="C6" s="9" t="s">
        <v>15</v>
      </c>
      <c r="D6" s="5" t="s">
        <v>16</v>
      </c>
      <c r="E6" s="10">
        <f>16.56*6.665</f>
        <v>110.3724</v>
      </c>
      <c r="F6" s="10"/>
      <c r="G6" s="10"/>
      <c r="H6" s="11"/>
    </row>
    <row r="7" ht="51.95" customHeight="1" spans="1:8">
      <c r="A7" s="5">
        <v>4</v>
      </c>
      <c r="B7" s="5" t="s">
        <v>17</v>
      </c>
      <c r="C7" s="9" t="s">
        <v>18</v>
      </c>
      <c r="D7" s="5" t="s">
        <v>19</v>
      </c>
      <c r="E7" s="10">
        <v>160</v>
      </c>
      <c r="F7" s="10"/>
      <c r="G7" s="10"/>
      <c r="H7" s="11"/>
    </row>
    <row r="8" ht="90.95" customHeight="1" spans="1:8">
      <c r="A8" s="5">
        <v>5</v>
      </c>
      <c r="B8" s="12" t="s">
        <v>61</v>
      </c>
      <c r="C8" s="9" t="s">
        <v>62</v>
      </c>
      <c r="D8" s="5" t="s">
        <v>16</v>
      </c>
      <c r="E8" s="10">
        <f>17.56*6.665</f>
        <v>117.0374</v>
      </c>
      <c r="F8" s="10"/>
      <c r="G8" s="10"/>
      <c r="H8" s="11"/>
    </row>
    <row r="9" s="1" customFormat="1" ht="21" customHeight="1" spans="1:8">
      <c r="A9" s="7"/>
      <c r="B9" s="13" t="s">
        <v>63</v>
      </c>
      <c r="C9" s="14"/>
      <c r="D9" s="7"/>
      <c r="E9" s="15"/>
      <c r="F9" s="15"/>
      <c r="G9" s="15"/>
      <c r="H9" s="16"/>
    </row>
    <row r="10" ht="44.1" customHeight="1" spans="1:8">
      <c r="A10" s="5">
        <v>6</v>
      </c>
      <c r="B10" s="5" t="s">
        <v>12</v>
      </c>
      <c r="C10" s="9" t="s">
        <v>13</v>
      </c>
      <c r="D10" s="5" t="s">
        <v>11</v>
      </c>
      <c r="E10" s="6">
        <v>60</v>
      </c>
      <c r="F10" s="6"/>
      <c r="G10" s="10"/>
      <c r="H10" s="11"/>
    </row>
    <row r="11" ht="75" customHeight="1" spans="1:8">
      <c r="A11" s="5">
        <v>7</v>
      </c>
      <c r="B11" s="12" t="s">
        <v>20</v>
      </c>
      <c r="C11" s="9" t="s">
        <v>21</v>
      </c>
      <c r="D11" s="5" t="s">
        <v>16</v>
      </c>
      <c r="E11" s="6">
        <f>((6.665*2+16.56*2)*3)-(2.645*2.03*4)-(2.1*1.885)-(2.1*1.36)-(4*1.21)</f>
        <v>106.2181</v>
      </c>
      <c r="F11" s="6"/>
      <c r="G11" s="10"/>
      <c r="H11" s="11"/>
    </row>
    <row r="12" ht="87" customHeight="1" spans="1:8">
      <c r="A12" s="5">
        <v>8</v>
      </c>
      <c r="B12" s="17" t="s">
        <v>64</v>
      </c>
      <c r="C12" s="18" t="s">
        <v>65</v>
      </c>
      <c r="D12" s="5" t="s">
        <v>16</v>
      </c>
      <c r="E12" s="10">
        <f>9*6.665</f>
        <v>59.985</v>
      </c>
      <c r="F12" s="10"/>
      <c r="G12" s="10"/>
      <c r="H12" s="12"/>
    </row>
    <row r="13" ht="29.1" customHeight="1" spans="1:8">
      <c r="A13" s="5">
        <v>9</v>
      </c>
      <c r="B13" s="17" t="s">
        <v>66</v>
      </c>
      <c r="C13" s="18" t="s">
        <v>67</v>
      </c>
      <c r="D13" s="5" t="s">
        <v>16</v>
      </c>
      <c r="E13" s="10">
        <f>E12</f>
        <v>59.985</v>
      </c>
      <c r="F13" s="10"/>
      <c r="G13" s="10"/>
      <c r="H13" s="12"/>
    </row>
    <row r="14" ht="138" customHeight="1" spans="1:8">
      <c r="A14" s="5">
        <v>10</v>
      </c>
      <c r="B14" s="19" t="s">
        <v>68</v>
      </c>
      <c r="C14" s="20" t="s">
        <v>69</v>
      </c>
      <c r="D14" s="5" t="s">
        <v>16</v>
      </c>
      <c r="E14" s="10">
        <f>((8-0.9-2.5)+3.6+4)*3</f>
        <v>36.6</v>
      </c>
      <c r="F14" s="10"/>
      <c r="G14" s="10"/>
      <c r="H14" s="11"/>
    </row>
    <row r="15" ht="54" customHeight="1" spans="1:8">
      <c r="A15" s="5">
        <v>11</v>
      </c>
      <c r="B15" s="17" t="s">
        <v>70</v>
      </c>
      <c r="C15" s="18" t="s">
        <v>71</v>
      </c>
      <c r="D15" s="5" t="s">
        <v>16</v>
      </c>
      <c r="E15" s="10">
        <f>2.2*2</f>
        <v>4.4</v>
      </c>
      <c r="F15" s="10"/>
      <c r="G15" s="10"/>
      <c r="H15" s="12"/>
    </row>
    <row r="16" ht="30.95" customHeight="1" spans="1:8">
      <c r="A16" s="5">
        <v>12</v>
      </c>
      <c r="B16" s="17" t="s">
        <v>72</v>
      </c>
      <c r="C16" s="18" t="s">
        <v>67</v>
      </c>
      <c r="D16" s="5" t="s">
        <v>16</v>
      </c>
      <c r="E16" s="10">
        <f>E14*2</f>
        <v>73.2</v>
      </c>
      <c r="F16" s="10"/>
      <c r="G16" s="10"/>
      <c r="H16" s="11"/>
    </row>
    <row r="17" ht="86.1" customHeight="1" spans="1:8">
      <c r="A17" s="5">
        <v>13</v>
      </c>
      <c r="B17" s="17" t="s">
        <v>73</v>
      </c>
      <c r="C17" s="18" t="s">
        <v>74</v>
      </c>
      <c r="D17" s="5" t="s">
        <v>16</v>
      </c>
      <c r="E17" s="10">
        <f>8.56*6.665</f>
        <v>57.0524</v>
      </c>
      <c r="F17" s="10"/>
      <c r="G17" s="10"/>
      <c r="H17" s="12"/>
    </row>
    <row r="18" ht="48.95" customHeight="1" spans="1:8">
      <c r="A18" s="5">
        <v>14</v>
      </c>
      <c r="B18" s="17" t="s">
        <v>25</v>
      </c>
      <c r="C18" s="18" t="s">
        <v>26</v>
      </c>
      <c r="D18" s="5" t="s">
        <v>16</v>
      </c>
      <c r="E18" s="10">
        <f>E8</f>
        <v>117.0374</v>
      </c>
      <c r="F18" s="10"/>
      <c r="G18" s="10"/>
      <c r="H18" s="9"/>
    </row>
    <row r="19" ht="36.7" spans="1:8">
      <c r="A19" s="5">
        <v>15</v>
      </c>
      <c r="B19" s="17" t="s">
        <v>27</v>
      </c>
      <c r="C19" s="18" t="s">
        <v>28</v>
      </c>
      <c r="D19" s="5" t="s">
        <v>16</v>
      </c>
      <c r="E19" s="10">
        <f>E18</f>
        <v>117.0374</v>
      </c>
      <c r="F19" s="10"/>
      <c r="G19" s="10"/>
      <c r="H19" s="9"/>
    </row>
    <row r="20" ht="61.15" spans="1:8">
      <c r="A20" s="5">
        <v>16</v>
      </c>
      <c r="B20" s="17" t="s">
        <v>29</v>
      </c>
      <c r="C20" s="18" t="s">
        <v>75</v>
      </c>
      <c r="D20" s="17" t="s">
        <v>11</v>
      </c>
      <c r="E20" s="10">
        <f>E4</f>
        <v>43.205</v>
      </c>
      <c r="F20" s="10"/>
      <c r="G20" s="10"/>
      <c r="H20" s="11"/>
    </row>
    <row r="21" ht="61.15" spans="1:8">
      <c r="A21" s="5">
        <v>17</v>
      </c>
      <c r="B21" s="19" t="s">
        <v>76</v>
      </c>
      <c r="C21" s="20" t="s">
        <v>77</v>
      </c>
      <c r="D21" s="5" t="s">
        <v>16</v>
      </c>
      <c r="E21" s="21">
        <f>2.5*2.15</f>
        <v>5.375</v>
      </c>
      <c r="F21" s="10"/>
      <c r="G21" s="10"/>
      <c r="H21" s="12"/>
    </row>
    <row r="22" ht="85.6" spans="1:8">
      <c r="A22" s="5">
        <v>18</v>
      </c>
      <c r="B22" s="17" t="s">
        <v>78</v>
      </c>
      <c r="C22" s="18" t="s">
        <v>79</v>
      </c>
      <c r="D22" s="5" t="s">
        <v>16</v>
      </c>
      <c r="E22" s="21">
        <f>0.9*2.2</f>
        <v>1.98</v>
      </c>
      <c r="F22" s="10"/>
      <c r="G22" s="10"/>
      <c r="H22" s="12"/>
    </row>
    <row r="23" ht="85.6" spans="1:8">
      <c r="A23" s="5">
        <v>19</v>
      </c>
      <c r="B23" s="17" t="s">
        <v>80</v>
      </c>
      <c r="C23" s="18" t="s">
        <v>79</v>
      </c>
      <c r="D23" s="5" t="s">
        <v>16</v>
      </c>
      <c r="E23" s="21">
        <f>0.9*2.2</f>
        <v>1.98</v>
      </c>
      <c r="F23" s="10"/>
      <c r="G23" s="10"/>
      <c r="H23" s="12"/>
    </row>
    <row r="24" ht="73.35" spans="1:8">
      <c r="A24" s="5">
        <v>20</v>
      </c>
      <c r="B24" s="17" t="s">
        <v>81</v>
      </c>
      <c r="C24" s="18" t="s">
        <v>82</v>
      </c>
      <c r="D24" s="5" t="s">
        <v>16</v>
      </c>
      <c r="E24" s="10">
        <f>1.885*2.2</f>
        <v>4.147</v>
      </c>
      <c r="F24" s="10"/>
      <c r="G24" s="10"/>
      <c r="H24" s="12"/>
    </row>
    <row r="25" ht="73.35" spans="1:8">
      <c r="A25" s="5">
        <v>21</v>
      </c>
      <c r="B25" s="17" t="s">
        <v>83</v>
      </c>
      <c r="C25" s="18" t="s">
        <v>84</v>
      </c>
      <c r="D25" s="5" t="s">
        <v>16</v>
      </c>
      <c r="E25" s="10">
        <f>1.36*2.2</f>
        <v>2.992</v>
      </c>
      <c r="F25" s="10"/>
      <c r="G25" s="10"/>
      <c r="H25" s="12"/>
    </row>
    <row r="26" ht="39.95" customHeight="1" spans="1:8">
      <c r="A26" s="5">
        <v>22</v>
      </c>
      <c r="B26" s="5" t="s">
        <v>22</v>
      </c>
      <c r="C26" s="9" t="s">
        <v>23</v>
      </c>
      <c r="D26" s="5" t="s">
        <v>24</v>
      </c>
      <c r="E26" s="10">
        <v>8</v>
      </c>
      <c r="F26" s="10"/>
      <c r="G26" s="10"/>
      <c r="H26" s="11"/>
    </row>
    <row r="27" ht="27.95" customHeight="1" spans="1:8">
      <c r="A27" s="5">
        <v>23</v>
      </c>
      <c r="B27" s="5" t="s">
        <v>85</v>
      </c>
      <c r="C27" s="9" t="s">
        <v>86</v>
      </c>
      <c r="D27" s="5" t="s">
        <v>87</v>
      </c>
      <c r="E27" s="10">
        <v>2.66</v>
      </c>
      <c r="F27" s="10"/>
      <c r="G27" s="10"/>
      <c r="H27" s="11"/>
    </row>
    <row r="28" ht="29.1" customHeight="1" spans="1:8">
      <c r="A28" s="5">
        <v>24</v>
      </c>
      <c r="B28" s="17" t="s">
        <v>88</v>
      </c>
      <c r="C28" s="18" t="s">
        <v>89</v>
      </c>
      <c r="D28" s="17" t="s">
        <v>24</v>
      </c>
      <c r="E28" s="10">
        <v>1</v>
      </c>
      <c r="F28" s="22"/>
      <c r="G28" s="10"/>
      <c r="H28" s="17"/>
    </row>
    <row r="29" s="1" customFormat="1" ht="18" customHeight="1" spans="1:8">
      <c r="A29" s="7"/>
      <c r="B29" s="23" t="s">
        <v>90</v>
      </c>
      <c r="C29" s="24"/>
      <c r="D29" s="23"/>
      <c r="E29" s="15"/>
      <c r="F29" s="25"/>
      <c r="G29" s="15"/>
      <c r="H29" s="23"/>
    </row>
    <row r="30" s="1" customFormat="1" ht="65.1" customHeight="1" spans="1:8">
      <c r="A30" s="5">
        <v>25</v>
      </c>
      <c r="B30" s="17" t="s">
        <v>91</v>
      </c>
      <c r="C30" s="18" t="s">
        <v>92</v>
      </c>
      <c r="D30" s="5" t="s">
        <v>93</v>
      </c>
      <c r="E30" s="10">
        <v>1</v>
      </c>
      <c r="F30" s="10"/>
      <c r="G30" s="10"/>
      <c r="H30" s="23"/>
    </row>
    <row r="31" ht="77.1" customHeight="1" spans="1:8">
      <c r="A31" s="5">
        <v>26</v>
      </c>
      <c r="B31" s="17" t="s">
        <v>94</v>
      </c>
      <c r="C31" s="18" t="s">
        <v>95</v>
      </c>
      <c r="D31" s="5" t="s">
        <v>19</v>
      </c>
      <c r="E31" s="10">
        <v>1</v>
      </c>
      <c r="F31" s="10"/>
      <c r="G31" s="10"/>
      <c r="H31" s="17"/>
    </row>
    <row r="32" ht="42" customHeight="1" spans="1:8">
      <c r="A32" s="5">
        <v>27</v>
      </c>
      <c r="B32" s="17" t="s">
        <v>31</v>
      </c>
      <c r="C32" s="18" t="s">
        <v>32</v>
      </c>
      <c r="D32" s="17" t="s">
        <v>24</v>
      </c>
      <c r="E32" s="10">
        <v>11</v>
      </c>
      <c r="F32" s="22"/>
      <c r="G32" s="10"/>
      <c r="H32" s="17"/>
    </row>
    <row r="33" ht="39" customHeight="1" spans="1:8">
      <c r="A33" s="5">
        <v>28</v>
      </c>
      <c r="B33" s="17" t="s">
        <v>96</v>
      </c>
      <c r="C33" s="18" t="s">
        <v>97</v>
      </c>
      <c r="D33" s="26" t="s">
        <v>11</v>
      </c>
      <c r="E33" s="10">
        <f>8+2.2*6+4</f>
        <v>25.2</v>
      </c>
      <c r="F33" s="22"/>
      <c r="G33" s="10"/>
      <c r="H33" s="17"/>
    </row>
    <row r="34" ht="36.7" spans="1:8">
      <c r="A34" s="5">
        <v>29</v>
      </c>
      <c r="B34" s="17" t="s">
        <v>98</v>
      </c>
      <c r="C34" s="18" t="s">
        <v>99</v>
      </c>
      <c r="D34" s="26" t="s">
        <v>11</v>
      </c>
      <c r="E34" s="10">
        <v>16</v>
      </c>
      <c r="F34" s="22"/>
      <c r="G34" s="10"/>
      <c r="H34" s="17"/>
    </row>
    <row r="35" ht="36.7" spans="1:8">
      <c r="A35" s="5">
        <v>30</v>
      </c>
      <c r="B35" s="19" t="s">
        <v>100</v>
      </c>
      <c r="C35" s="20" t="s">
        <v>101</v>
      </c>
      <c r="D35" s="27" t="s">
        <v>11</v>
      </c>
      <c r="E35" s="10">
        <v>18</v>
      </c>
      <c r="F35" s="22"/>
      <c r="G35" s="10"/>
      <c r="H35" s="17"/>
    </row>
    <row r="36" ht="48" customHeight="1" spans="1:8">
      <c r="A36" s="5">
        <v>31</v>
      </c>
      <c r="B36" s="19" t="s">
        <v>102</v>
      </c>
      <c r="C36" s="20" t="s">
        <v>103</v>
      </c>
      <c r="D36" s="19" t="s">
        <v>24</v>
      </c>
      <c r="E36" s="28">
        <v>10</v>
      </c>
      <c r="F36" s="22"/>
      <c r="G36" s="10"/>
      <c r="H36" s="17"/>
    </row>
    <row r="37" ht="41.1" customHeight="1" spans="1:8">
      <c r="A37" s="5">
        <v>32</v>
      </c>
      <c r="B37" s="19" t="s">
        <v>104</v>
      </c>
      <c r="C37" s="20" t="s">
        <v>105</v>
      </c>
      <c r="D37" s="19" t="s">
        <v>24</v>
      </c>
      <c r="E37" s="29">
        <v>6</v>
      </c>
      <c r="F37" s="10"/>
      <c r="G37" s="10"/>
      <c r="H37" s="17"/>
    </row>
    <row r="38" ht="48.9" spans="1:8">
      <c r="A38" s="5">
        <v>33</v>
      </c>
      <c r="B38" s="5" t="s">
        <v>35</v>
      </c>
      <c r="C38" s="9" t="s">
        <v>36</v>
      </c>
      <c r="D38" s="5" t="s">
        <v>19</v>
      </c>
      <c r="E38" s="10">
        <v>14</v>
      </c>
      <c r="F38" s="10"/>
      <c r="G38" s="10"/>
      <c r="H38" s="17"/>
    </row>
    <row r="39" ht="27" customHeight="1" spans="1:8">
      <c r="A39" s="5">
        <v>34</v>
      </c>
      <c r="B39" s="5" t="s">
        <v>37</v>
      </c>
      <c r="C39" s="9" t="s">
        <v>38</v>
      </c>
      <c r="D39" s="5" t="s">
        <v>11</v>
      </c>
      <c r="E39" s="6">
        <v>900</v>
      </c>
      <c r="F39" s="6"/>
      <c r="G39" s="6"/>
      <c r="H39" s="17"/>
    </row>
    <row r="40" ht="29.1" customHeight="1" spans="1:8">
      <c r="A40" s="5">
        <v>35</v>
      </c>
      <c r="B40" s="5" t="s">
        <v>106</v>
      </c>
      <c r="C40" s="9" t="s">
        <v>107</v>
      </c>
      <c r="D40" s="5" t="s">
        <v>11</v>
      </c>
      <c r="E40" s="6">
        <v>120</v>
      </c>
      <c r="F40" s="6"/>
      <c r="G40" s="6"/>
      <c r="H40" s="17"/>
    </row>
    <row r="41" ht="51.95" customHeight="1" spans="1:8">
      <c r="A41" s="5">
        <v>36</v>
      </c>
      <c r="B41" s="5" t="s">
        <v>39</v>
      </c>
      <c r="C41" s="9" t="s">
        <v>40</v>
      </c>
      <c r="D41" s="5" t="s">
        <v>11</v>
      </c>
      <c r="E41" s="6">
        <v>300</v>
      </c>
      <c r="F41" s="6"/>
      <c r="G41" s="6"/>
      <c r="H41" s="17"/>
    </row>
    <row r="42" ht="65.1" customHeight="1" spans="1:8">
      <c r="A42" s="5">
        <v>37</v>
      </c>
      <c r="B42" s="5" t="s">
        <v>33</v>
      </c>
      <c r="C42" s="9" t="s">
        <v>34</v>
      </c>
      <c r="D42" s="5" t="s">
        <v>19</v>
      </c>
      <c r="E42" s="10">
        <v>35</v>
      </c>
      <c r="F42" s="10"/>
      <c r="G42" s="10"/>
      <c r="H42" s="5"/>
    </row>
    <row r="43" ht="42.95" customHeight="1" spans="1:8">
      <c r="A43" s="5">
        <v>38</v>
      </c>
      <c r="B43" s="5" t="s">
        <v>41</v>
      </c>
      <c r="C43" s="9" t="s">
        <v>42</v>
      </c>
      <c r="D43" s="5" t="s">
        <v>11</v>
      </c>
      <c r="E43" s="6">
        <v>200</v>
      </c>
      <c r="F43" s="6"/>
      <c r="G43" s="6"/>
      <c r="H43" s="5"/>
    </row>
    <row r="44" ht="54" customHeight="1" spans="1:8">
      <c r="A44" s="5">
        <v>39</v>
      </c>
      <c r="B44" s="5" t="s">
        <v>108</v>
      </c>
      <c r="C44" s="9" t="s">
        <v>44</v>
      </c>
      <c r="D44" s="5" t="s">
        <v>11</v>
      </c>
      <c r="E44" s="6">
        <v>100</v>
      </c>
      <c r="F44" s="6"/>
      <c r="G44" s="6"/>
      <c r="H44" s="5"/>
    </row>
    <row r="45" ht="86.45" customHeight="1" spans="1:8">
      <c r="A45" s="5">
        <v>40</v>
      </c>
      <c r="B45" s="5" t="s">
        <v>45</v>
      </c>
      <c r="C45" s="30" t="s">
        <v>109</v>
      </c>
      <c r="D45" s="5" t="s">
        <v>24</v>
      </c>
      <c r="E45" s="6">
        <v>1</v>
      </c>
      <c r="F45" s="6"/>
      <c r="G45" s="6"/>
      <c r="H45" s="5"/>
    </row>
    <row r="46" s="2" customFormat="1" ht="21.95" customHeight="1" spans="1:8">
      <c r="A46" s="7"/>
      <c r="B46" s="31" t="s">
        <v>110</v>
      </c>
      <c r="C46" s="31"/>
      <c r="D46" s="31"/>
      <c r="E46" s="32"/>
      <c r="F46" s="32"/>
      <c r="G46" s="32"/>
      <c r="H46" s="31"/>
    </row>
    <row r="47" ht="20.1" customHeight="1" spans="1:8">
      <c r="A47" s="5">
        <v>41</v>
      </c>
      <c r="B47" s="5" t="s">
        <v>47</v>
      </c>
      <c r="C47" s="9" t="s">
        <v>48</v>
      </c>
      <c r="D47" s="5" t="s">
        <v>49</v>
      </c>
      <c r="E47" s="6">
        <v>1</v>
      </c>
      <c r="F47" s="6"/>
      <c r="G47" s="6"/>
      <c r="H47" s="5"/>
    </row>
    <row r="48" ht="20.1" customHeight="1" spans="1:8">
      <c r="A48" s="5">
        <v>42</v>
      </c>
      <c r="B48" s="5" t="s">
        <v>50</v>
      </c>
      <c r="C48" s="11" t="s">
        <v>51</v>
      </c>
      <c r="D48" s="5" t="s">
        <v>49</v>
      </c>
      <c r="E48" s="6">
        <v>1</v>
      </c>
      <c r="F48" s="6"/>
      <c r="G48" s="6"/>
      <c r="H48" s="5"/>
    </row>
    <row r="49" s="1" customFormat="1" ht="30" customHeight="1" spans="1:8">
      <c r="A49" s="7"/>
      <c r="B49" s="16"/>
      <c r="C49" s="7" t="s">
        <v>7</v>
      </c>
      <c r="D49" s="16"/>
      <c r="E49" s="15"/>
      <c r="F49" s="15"/>
      <c r="G49" s="15"/>
      <c r="H49" s="16"/>
    </row>
    <row r="50" spans="1:8">
      <c r="E50" s="33"/>
      <c r="F50" s="33"/>
      <c r="G50" s="33"/>
    </row>
    <row r="52" spans="1:8">
      <c r="A52" t="s">
        <v>111</v>
      </c>
    </row>
    <row r="54" spans="1:8">
      <c r="A54" t="s">
        <v>54</v>
      </c>
    </row>
    <row r="56" spans="1:8">
      <c r="A56" t="s">
        <v>55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404教室</vt:lpstr>
      <vt:lpstr>407教室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六六</cp:lastModifiedBy>
  <dcterms:created xsi:type="dcterms:W3CDTF">2025-10-31T07:22:00Z</dcterms:created>
  <dcterms:modified xsi:type="dcterms:W3CDTF">2025-11-21T07:22:30Z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182ADFEDD8F24F3E8850DFD12343D78E_13</vt:lpwstr>
  </property>
  <property fmtid="{D5CDD505-2E9C-101B-9397-08002B2CF9AE}" pid="3" name="KSOProductBuildVer">
    <vt:lpwstr>2052-12.1.0.23542</vt:lpwstr>
  </property>
</Properties>
</file>